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culateur" sheetId="1" state="visible" r:id="rId1"/>
    <sheet xmlns:r="http://schemas.openxmlformats.org/officeDocument/2006/relationships" name="Hypothèses et limites" sheetId="2" state="visible" r:id="rId2"/>
  </sheets>
  <definedNames>
    <definedName name="_xlnm._FilterDatabase" localSheetId="0" hidden="1">'Calculateur'!$A$6:$F$20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0.0"/>
    <numFmt numFmtId="166" formatCode="0.0x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b val="1"/>
      <color rgb="00FFFFFF"/>
    </font>
    <font>
      <b val="1"/>
      <color rgb="00FFFFFF"/>
      <sz val="15"/>
    </font>
    <font>
      <b val="1"/>
    </font>
  </fonts>
  <fills count="7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0F6B78"/>
      </patternFill>
    </fill>
    <fill>
      <patternFill patternType="solid">
        <fgColor rgb="00FFF2CC"/>
      </patternFill>
    </fill>
    <fill>
      <patternFill patternType="solid">
        <fgColor rgb="00E2F0D9"/>
      </patternFill>
    </fill>
    <fill>
      <patternFill patternType="solid">
        <fgColor rgb="00D9EAF7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3" borderId="0" pivotButton="0" quotePrefix="0" xfId="0"/>
    <xf numFmtId="0" fontId="0" fillId="0" borderId="0" applyAlignment="1" pivotButton="0" quotePrefix="0" xfId="0">
      <alignment wrapText="1"/>
    </xf>
    <xf numFmtId="0" fontId="2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3" fontId="0" fillId="4" borderId="1" applyAlignment="1" pivotButton="0" quotePrefix="0" xfId="0">
      <alignment vertical="top" wrapText="1"/>
    </xf>
    <xf numFmtId="164" fontId="0" fillId="4" borderId="1" applyAlignment="1" pivotButton="0" quotePrefix="0" xfId="0">
      <alignment vertical="top" wrapText="1"/>
    </xf>
    <xf numFmtId="0" fontId="2" fillId="3" borderId="1" applyAlignment="1" pivotButton="0" quotePrefix="0" xfId="0">
      <alignment vertical="top" wrapText="1"/>
    </xf>
    <xf numFmtId="3" fontId="0" fillId="5" borderId="1" applyAlignment="1" pivotButton="0" quotePrefix="0" xfId="0">
      <alignment vertical="top" wrapText="1"/>
    </xf>
    <xf numFmtId="164" fontId="0" fillId="5" borderId="1" applyAlignment="1" pivotButton="0" quotePrefix="0" xfId="0">
      <alignment vertical="top" wrapText="1"/>
    </xf>
    <xf numFmtId="165" fontId="0" fillId="5" borderId="1" applyAlignment="1" pivotButton="0" quotePrefix="0" xfId="0">
      <alignment vertical="top" wrapText="1"/>
    </xf>
    <xf numFmtId="1" fontId="0" fillId="5" borderId="1" applyAlignment="1" pivotButton="0" quotePrefix="0" xfId="0">
      <alignment vertical="top" wrapText="1"/>
    </xf>
    <xf numFmtId="166" fontId="0" fillId="5" borderId="1" applyAlignment="1" pivotButton="0" quotePrefix="0" xfId="0">
      <alignment vertical="top" wrapText="1"/>
    </xf>
    <xf numFmtId="0" fontId="3" fillId="2" borderId="0" pivotButton="0" quotePrefix="0" xfId="0"/>
    <xf numFmtId="0" fontId="4" fillId="6" borderId="1" pivotButton="0" quotePrefix="0" xfId="0"/>
  </cellXfs>
  <cellStyles count="1">
    <cellStyle name="Normal" xfId="0" builtinId="0" hidden="0"/>
  </cellStyles>
  <dxfs count="1">
    <dxf>
      <fill>
        <patternFill patternType="solid">
          <fgColor rgb="00FCE4D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8"/>
  <sheetViews>
    <sheetView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2" customWidth="1" min="1" max="1"/>
    <col width="20" customWidth="1" min="2" max="2"/>
    <col width="24" customWidth="1" min="3" max="3"/>
    <col width="14" customWidth="1" min="4" max="4"/>
    <col width="28" customWidth="1" min="5" max="5"/>
    <col width="42" customWidth="1" min="6" max="6"/>
  </cols>
  <sheetData>
    <row r="1">
      <c r="A1" s="1" t="inlineStr">
        <is>
          <t>Calculateur de viabilité — tutorat WhatsApp vs plateforme web (Cameroun)</t>
        </is>
      </c>
    </row>
    <row r="3">
      <c r="A3" s="2" t="inlineStr">
        <is>
          <t>Mode d’emploi</t>
        </is>
      </c>
    </row>
    <row r="4">
      <c r="A4" s="3" t="inlineStr">
        <is>
          <t>Modifiez uniquement les cellules jaunes dans les deux colonnes de scénarios. Les résultats calculés sont en vert. Les hypothèses par défaut sont illustratives et doivent être adaptées au terrain.</t>
        </is>
      </c>
    </row>
    <row r="6">
      <c r="A6" s="4" t="inlineStr">
        <is>
          <t>Paramètre</t>
        </is>
      </c>
      <c r="B6" s="4" t="inlineStr">
        <is>
          <t>WhatsApp / répétiteur</t>
        </is>
      </c>
      <c r="C6" s="4" t="inlineStr">
        <is>
          <t>Plateforme web structurée</t>
        </is>
      </c>
      <c r="D6" s="4" t="inlineStr">
        <is>
          <t>Unité</t>
        </is>
      </c>
      <c r="E6" s="4" t="inlineStr">
        <is>
          <t>Lecture</t>
        </is>
      </c>
      <c r="F6" s="4" t="inlineStr">
        <is>
          <t>Source / note</t>
        </is>
      </c>
    </row>
    <row r="7">
      <c r="A7" s="5" t="inlineStr">
        <is>
          <t>Élèves actifs payants</t>
        </is>
      </c>
      <c r="B7" s="6" t="n">
        <v>25</v>
      </c>
      <c r="C7" s="6" t="n">
        <v>120</v>
      </c>
      <c r="D7" s="5" t="inlineStr">
        <is>
          <t>élèves</t>
        </is>
      </c>
      <c r="E7" s="5" t="inlineStr">
        <is>
          <t>Base mensuelle</t>
        </is>
      </c>
      <c r="F7" s="5" t="inlineStr">
        <is>
          <t>Hypothèse modifiable</t>
        </is>
      </c>
    </row>
    <row r="8">
      <c r="A8" s="5" t="inlineStr">
        <is>
          <t>Prix moyen mensuel par élève</t>
        </is>
      </c>
      <c r="B8" s="6" t="n">
        <v>28000</v>
      </c>
      <c r="C8" s="6" t="n">
        <v>7000</v>
      </c>
      <c r="D8" s="5" t="inlineStr">
        <is>
          <t>FCFA</t>
        </is>
      </c>
      <c r="E8" s="5" t="inlineStr">
        <is>
          <t>Forfait / abonnement</t>
        </is>
      </c>
      <c r="F8" s="5" t="inlineStr">
        <is>
          <t>WhatsApp: fourchette observée 20 000–35 000 FCFA par matière</t>
        </is>
      </c>
    </row>
    <row r="9">
      <c r="A9" s="5" t="inlineStr">
        <is>
          <t>Mois d’activité par an</t>
        </is>
      </c>
      <c r="B9" s="6" t="n">
        <v>9</v>
      </c>
      <c r="C9" s="6" t="n">
        <v>9</v>
      </c>
      <c r="D9" s="5" t="inlineStr">
        <is>
          <t>mois</t>
        </is>
      </c>
      <c r="E9" s="5" t="inlineStr">
        <is>
          <t>Saisonnalité scolaire</t>
        </is>
      </c>
      <c r="F9" s="5" t="inlineStr">
        <is>
          <t>Hypothèse modifiable</t>
        </is>
      </c>
    </row>
    <row r="10">
      <c r="A10" s="5" t="inlineStr">
        <is>
          <t>Taux d’encaissement</t>
        </is>
      </c>
      <c r="B10" s="7" t="n">
        <v>0.95</v>
      </c>
      <c r="C10" s="7" t="n">
        <v>0.9</v>
      </c>
      <c r="D10" s="5" t="inlineStr">
        <is>
          <t>%</t>
        </is>
      </c>
      <c r="E10" s="5" t="inlineStr">
        <is>
          <t>Part du CA effectivement collectée</t>
        </is>
      </c>
      <c r="F10" s="5" t="inlineStr">
        <is>
          <t>Impayés, échecs de paiement</t>
        </is>
      </c>
    </row>
    <row r="11">
      <c r="A11" s="5" t="inlineStr">
        <is>
          <t>Frais de paiement</t>
        </is>
      </c>
      <c r="B11" s="6" t="n">
        <v>0.01</v>
      </c>
      <c r="C11" s="6" t="n">
        <v>0.018</v>
      </c>
      <c r="D11" s="5" t="inlineStr">
        <is>
          <t>% du CA encaissé</t>
        </is>
      </c>
      <c r="E11" s="5" t="inlineStr">
        <is>
          <t>MoMo/OM direct vs passerelle</t>
        </is>
      </c>
      <c r="F11" s="5" t="inlineStr">
        <is>
          <t>1,8 % mentionné pour collecte éducative structurée</t>
        </is>
      </c>
    </row>
    <row r="12">
      <c r="A12" s="5" t="inlineStr">
        <is>
          <t>Coût variable pédagogique / contenu par élève-mois</t>
        </is>
      </c>
      <c r="B12" s="6" t="n">
        <v>4000</v>
      </c>
      <c r="C12" s="6" t="n">
        <v>1200</v>
      </c>
      <c r="D12" s="5" t="inlineStr">
        <is>
          <t>FCFA</t>
        </is>
      </c>
      <c r="E12" s="5" t="inlineStr">
        <is>
          <t>Tuteur, correction, support</t>
        </is>
      </c>
      <c r="F12" s="5" t="inlineStr">
        <is>
          <t>Plateforme: contenu, support, bande passante</t>
        </is>
      </c>
    </row>
    <row r="13">
      <c r="A13" s="5" t="inlineStr">
        <is>
          <t>Coût acquisition client par nouvel élève (CAC)</t>
        </is>
      </c>
      <c r="B13" s="6" t="n">
        <v>2500</v>
      </c>
      <c r="C13" s="6" t="n">
        <v>5000</v>
      </c>
      <c r="D13" s="5" t="inlineStr">
        <is>
          <t>FCFA</t>
        </is>
      </c>
      <c r="E13" s="5" t="inlineStr">
        <is>
          <t>Acquisition</t>
        </is>
      </c>
      <c r="F13" s="5" t="inlineStr">
        <is>
          <t>Publicité, referral, vente</t>
        </is>
      </c>
    </row>
    <row r="14">
      <c r="A14" s="5" t="inlineStr">
        <is>
          <t>Taux de renouvellement mensuel</t>
        </is>
      </c>
      <c r="B14" s="7" t="n">
        <v>0.85</v>
      </c>
      <c r="C14" s="7" t="n">
        <v>0.8</v>
      </c>
      <c r="D14" s="5" t="inlineStr">
        <is>
          <t>%</t>
        </is>
      </c>
      <c r="E14" s="5" t="inlineStr">
        <is>
          <t>Rétention</t>
        </is>
      </c>
      <c r="F14" s="5" t="inlineStr">
        <is>
          <t>Utilisé pour estimer nouveaux clients</t>
        </is>
      </c>
    </row>
    <row r="15">
      <c r="A15" s="5" t="inlineStr">
        <is>
          <t>Coûts fixes mensuels</t>
        </is>
      </c>
      <c r="B15" s="6" t="n">
        <v>75000</v>
      </c>
      <c r="C15" s="6" t="n">
        <v>700000</v>
      </c>
      <c r="D15" s="5" t="inlineStr">
        <is>
          <t>FCFA</t>
        </is>
      </c>
      <c r="E15" s="5" t="inlineStr">
        <is>
          <t>Exploitation</t>
        </is>
      </c>
      <c r="F15" s="5" t="inlineStr">
        <is>
          <t>Internet, admin, marketing, équipe, cloud</t>
        </is>
      </c>
    </row>
    <row r="16">
      <c r="A16" s="5" t="inlineStr">
        <is>
          <t>Investissement initial</t>
        </is>
      </c>
      <c r="B16" s="6" t="n">
        <v>100000</v>
      </c>
      <c r="C16" s="6" t="n">
        <v>8000000</v>
      </c>
      <c r="D16" s="5" t="inlineStr">
        <is>
          <t>FCFA</t>
        </is>
      </c>
      <c r="E16" s="5" t="inlineStr">
        <is>
          <t>Lancement</t>
        </is>
      </c>
      <c r="F16" s="5" t="inlineStr">
        <is>
          <t>Matériel, site/app, contenu, juridique</t>
        </is>
      </c>
    </row>
    <row r="17">
      <c r="A17" s="5" t="inlineStr">
        <is>
          <t>Heures tutorat par élève / mois</t>
        </is>
      </c>
      <c r="B17" s="6" t="n">
        <v>4</v>
      </c>
      <c r="C17" s="6" t="n">
        <v>0.5</v>
      </c>
      <c r="D17" s="5" t="inlineStr">
        <is>
          <t>heures</t>
        </is>
      </c>
      <c r="E17" s="5" t="inlineStr">
        <is>
          <t>Charge pédagogique</t>
        </is>
      </c>
      <c r="F17" s="5" t="inlineStr">
        <is>
          <t>Plateforme: support/mentorat moyen</t>
        </is>
      </c>
    </row>
    <row r="18">
      <c r="A18" s="5" t="inlineStr">
        <is>
          <t>Capacité mensuelle par tuteur</t>
        </is>
      </c>
      <c r="B18" s="6" t="n">
        <v>80</v>
      </c>
      <c r="C18" s="6" t="n">
        <v>80</v>
      </c>
      <c r="D18" s="5" t="inlineStr">
        <is>
          <t>heures</t>
        </is>
      </c>
      <c r="E18" s="5" t="inlineStr">
        <is>
          <t>Capacité</t>
        </is>
      </c>
      <c r="F18" s="5" t="inlineStr">
        <is>
          <t>Heures disponibles réellement facturables</t>
        </is>
      </c>
    </row>
    <row r="19">
      <c r="A19" s="5" t="inlineStr">
        <is>
          <t>Coût mensuel par tuteur</t>
        </is>
      </c>
      <c r="B19" s="6" t="n">
        <v>120000</v>
      </c>
      <c r="C19" s="6" t="n">
        <v>150000</v>
      </c>
      <c r="D19" s="5" t="inlineStr">
        <is>
          <t>FCFA</t>
        </is>
      </c>
      <c r="E19" s="5" t="inlineStr">
        <is>
          <t>RH</t>
        </is>
      </c>
      <c r="F19" s="5" t="inlineStr">
        <is>
          <t>Plateforme: support/tutorat</t>
        </is>
      </c>
    </row>
    <row r="20">
      <c r="A20" s="5" t="inlineStr">
        <is>
          <t>Marge cible de contribution</t>
        </is>
      </c>
      <c r="B20" s="6" t="n">
        <v>0.3</v>
      </c>
      <c r="C20" s="6" t="n">
        <v>0.3</v>
      </c>
      <c r="D20" s="5" t="inlineStr">
        <is>
          <t>% du CA encaissé</t>
        </is>
      </c>
      <c r="E20" s="5" t="inlineStr">
        <is>
          <t>Seuil de prudence</t>
        </is>
      </c>
      <c r="F20" s="5" t="inlineStr">
        <is>
          <t>Pour absorber risque et croissance</t>
        </is>
      </c>
    </row>
    <row r="21">
      <c r="A21" s="5" t="n"/>
      <c r="B21" s="5" t="n"/>
      <c r="C21" s="5" t="n"/>
      <c r="D21" s="5" t="n"/>
      <c r="E21" s="5" t="n"/>
      <c r="F21" s="5" t="n"/>
    </row>
    <row r="22">
      <c r="A22" s="5" t="n"/>
      <c r="B22" s="5" t="n"/>
      <c r="C22" s="5" t="n"/>
      <c r="D22" s="5" t="n"/>
      <c r="E22" s="5" t="n"/>
      <c r="F22" s="5" t="n"/>
    </row>
    <row r="23">
      <c r="A23" s="8" t="inlineStr">
        <is>
          <t>Résultats mensuels</t>
        </is>
      </c>
      <c r="B23" s="5" t="n"/>
      <c r="C23" s="5" t="n"/>
      <c r="D23" s="5" t="n"/>
      <c r="E23" s="5" t="n"/>
      <c r="F23" s="5" t="n"/>
    </row>
    <row r="24">
      <c r="A24" s="4" t="inlineStr">
        <is>
          <t>Indicateur</t>
        </is>
      </c>
      <c r="B24" s="4" t="inlineStr">
        <is>
          <t>WhatsApp / répétiteur</t>
        </is>
      </c>
      <c r="C24" s="4" t="inlineStr">
        <is>
          <t>Plateforme web structurée</t>
        </is>
      </c>
      <c r="D24" s="4" t="inlineStr">
        <is>
          <t>Unité</t>
        </is>
      </c>
      <c r="E24" s="4" t="inlineStr">
        <is>
          <t>Interprétation</t>
        </is>
      </c>
      <c r="F24" s="4" t="inlineStr">
        <is>
          <t>Formule</t>
        </is>
      </c>
    </row>
    <row r="25">
      <c r="A25" s="5" t="inlineStr">
        <is>
          <t>CA théorique</t>
        </is>
      </c>
      <c r="B25" s="9">
        <f>B7*B8</f>
        <v/>
      </c>
      <c r="C25" s="9">
        <f>C7*C8</f>
        <v/>
      </c>
      <c r="D25" s="5" t="inlineStr">
        <is>
          <t>FCFA</t>
        </is>
      </c>
      <c r="E25" s="5" t="inlineStr">
        <is>
          <t>Avant encaissement</t>
        </is>
      </c>
      <c r="F25" s="5" t="inlineStr">
        <is>
          <t>Élèves × prix</t>
        </is>
      </c>
    </row>
    <row r="26">
      <c r="A26" s="5" t="inlineStr">
        <is>
          <t>CA encaissé</t>
        </is>
      </c>
      <c r="B26" s="9">
        <f>B25*B10</f>
        <v/>
      </c>
      <c r="C26" s="9">
        <f>C25*C10</f>
        <v/>
      </c>
      <c r="D26" s="5" t="inlineStr">
        <is>
          <t>FCFA</t>
        </is>
      </c>
      <c r="E26" s="5" t="inlineStr">
        <is>
          <t>Après impayés</t>
        </is>
      </c>
      <c r="F26" s="5" t="inlineStr">
        <is>
          <t>CA × encaissement</t>
        </is>
      </c>
    </row>
    <row r="27">
      <c r="A27" s="5" t="inlineStr">
        <is>
          <t>Frais de paiement</t>
        </is>
      </c>
      <c r="B27" s="9">
        <f>B26*B11</f>
        <v/>
      </c>
      <c r="C27" s="9">
        <f>C26*C11</f>
        <v/>
      </c>
      <c r="D27" s="5" t="inlineStr">
        <is>
          <t>FCFA</t>
        </is>
      </c>
      <c r="E27" s="5" t="inlineStr">
        <is>
          <t>Coût de collecte</t>
        </is>
      </c>
      <c r="F27" s="5" t="inlineStr">
        <is>
          <t>CA encaissé × frais</t>
        </is>
      </c>
    </row>
    <row r="28">
      <c r="A28" s="5" t="inlineStr">
        <is>
          <t>Coûts variables pédagogiques / contenus</t>
        </is>
      </c>
      <c r="B28" s="9">
        <f>B7*B12</f>
        <v/>
      </c>
      <c r="C28" s="9">
        <f>C7*C12</f>
        <v/>
      </c>
      <c r="D28" s="5" t="inlineStr">
        <is>
          <t>FCFA</t>
        </is>
      </c>
      <c r="E28" s="5" t="inlineStr">
        <is>
          <t>Variable avec les élèves</t>
        </is>
      </c>
      <c r="F28" s="5" t="inlineStr">
        <is>
          <t>Élèves × coût variable</t>
        </is>
      </c>
    </row>
    <row r="29">
      <c r="A29" s="5" t="inlineStr">
        <is>
          <t>Nouveaux élèves à acquérir / mois</t>
        </is>
      </c>
      <c r="B29" s="9">
        <f>B7*(1-B14)</f>
        <v/>
      </c>
      <c r="C29" s="9">
        <f>C7*(1-C14)</f>
        <v/>
      </c>
      <c r="D29" s="5" t="inlineStr">
        <is>
          <t>élèves</t>
        </is>
      </c>
      <c r="E29" s="5" t="inlineStr">
        <is>
          <t>Remplacement du churn</t>
        </is>
      </c>
      <c r="F29" s="5" t="inlineStr">
        <is>
          <t>Élèves × (1 − rétention)</t>
        </is>
      </c>
    </row>
    <row r="30">
      <c r="A30" s="5" t="inlineStr">
        <is>
          <t>Coût acquisition mensuel</t>
        </is>
      </c>
      <c r="B30" s="9">
        <f>B29*B13</f>
        <v/>
      </c>
      <c r="C30" s="9">
        <f>C29*C13</f>
        <v/>
      </c>
      <c r="D30" s="5" t="inlineStr">
        <is>
          <t>FCFA</t>
        </is>
      </c>
      <c r="E30" s="5" t="inlineStr">
        <is>
          <t>Dépense marketing estimée</t>
        </is>
      </c>
      <c r="F30" s="5" t="inlineStr">
        <is>
          <t>Nouveaux élèves × CAC</t>
        </is>
      </c>
    </row>
    <row r="31">
      <c r="A31" s="5" t="inlineStr">
        <is>
          <t>Heures pédagogiques nécessaires</t>
        </is>
      </c>
      <c r="B31" s="9">
        <f>B7*B17</f>
        <v/>
      </c>
      <c r="C31" s="9">
        <f>C7*C17</f>
        <v/>
      </c>
      <c r="D31" s="5" t="inlineStr">
        <is>
          <t>heures</t>
        </is>
      </c>
      <c r="E31" s="5" t="inlineStr">
        <is>
          <t>Charge mensuelle</t>
        </is>
      </c>
      <c r="F31" s="5" t="inlineStr">
        <is>
          <t>Élèves × heures</t>
        </is>
      </c>
    </row>
    <row r="32">
      <c r="A32" s="5" t="inlineStr">
        <is>
          <t>Tuteurs / agents nécessaires</t>
        </is>
      </c>
      <c r="B32" s="9">
        <f>ROUNDUP(B31/B18,0)</f>
        <v/>
      </c>
      <c r="C32" s="9">
        <f>ROUNDUP(C31/C18,0)</f>
        <v/>
      </c>
      <c r="D32" s="5" t="inlineStr">
        <is>
          <t>personnes</t>
        </is>
      </c>
      <c r="E32" s="5" t="inlineStr">
        <is>
          <t>Arrondi à l’entier supérieur</t>
        </is>
      </c>
      <c r="F32" s="5" t="inlineStr">
        <is>
          <t>Heures ÷ capacité</t>
        </is>
      </c>
    </row>
    <row r="33">
      <c r="A33" s="5" t="inlineStr">
        <is>
          <t>Coût RH tutorat / support</t>
        </is>
      </c>
      <c r="B33" s="9">
        <f>B32*B19</f>
        <v/>
      </c>
      <c r="C33" s="9">
        <f>C32*C19</f>
        <v/>
      </c>
      <c r="D33" s="5" t="inlineStr">
        <is>
          <t>FCFA</t>
        </is>
      </c>
      <c r="E33" s="5" t="inlineStr">
        <is>
          <t>Main-d’œuvre</t>
        </is>
      </c>
      <c r="F33" s="5" t="inlineStr">
        <is>
          <t>Effectif × coût RH</t>
        </is>
      </c>
    </row>
    <row r="34">
      <c r="A34" s="5" t="inlineStr">
        <is>
          <t>Coûts fixes</t>
        </is>
      </c>
      <c r="B34" s="9">
        <f>B15</f>
        <v/>
      </c>
      <c r="C34" s="9">
        <f>C15</f>
        <v/>
      </c>
      <c r="D34" s="5" t="inlineStr">
        <is>
          <t>FCFA</t>
        </is>
      </c>
      <c r="E34" s="5" t="inlineStr">
        <is>
          <t>Hors variables</t>
        </is>
      </c>
      <c r="F34" s="5" t="inlineStr">
        <is>
          <t>Hypothèse</t>
        </is>
      </c>
    </row>
    <row r="35">
      <c r="A35" s="5" t="inlineStr">
        <is>
          <t>Résultat opérationnel mensuel</t>
        </is>
      </c>
      <c r="B35" s="9">
        <f>B26-B27-B28-B30-B33-B34</f>
        <v/>
      </c>
      <c r="C35" s="9">
        <f>C26-C27-C28-C30-C33-C34</f>
        <v/>
      </c>
      <c r="D35" s="5" t="inlineStr">
        <is>
          <t>FCFA</t>
        </is>
      </c>
      <c r="E35" s="5" t="inlineStr">
        <is>
          <t>Avant impôts et amortissements</t>
        </is>
      </c>
      <c r="F35" s="5" t="inlineStr">
        <is>
          <t>CA encaissé − coûts</t>
        </is>
      </c>
    </row>
    <row r="36">
      <c r="A36" s="5" t="inlineStr">
        <is>
          <t>Marge opérationnelle</t>
        </is>
      </c>
      <c r="B36" s="10">
        <f>IFERROR(B35/B26,0)</f>
        <v/>
      </c>
      <c r="C36" s="10">
        <f>IFERROR(C35/C26,0)</f>
        <v/>
      </c>
      <c r="D36" s="5" t="inlineStr">
        <is>
          <t>%</t>
        </is>
      </c>
      <c r="E36" s="5" t="inlineStr">
        <is>
          <t>Rentabilité mensuelle</t>
        </is>
      </c>
      <c r="F36" s="5" t="inlineStr">
        <is>
          <t>Résultat ÷ CA encaissé</t>
        </is>
      </c>
    </row>
    <row r="37">
      <c r="A37" s="5" t="inlineStr">
        <is>
          <t>Résultat annualisé (activité scolaire)</t>
        </is>
      </c>
      <c r="B37" s="9">
        <f>B35*B9</f>
        <v/>
      </c>
      <c r="C37" s="9">
        <f>C35*C9</f>
        <v/>
      </c>
      <c r="D37" s="5" t="inlineStr">
        <is>
          <t>FCFA</t>
        </is>
      </c>
      <c r="E37" s="5" t="inlineStr">
        <is>
          <t>Avant impôts</t>
        </is>
      </c>
      <c r="F37" s="5" t="inlineStr">
        <is>
          <t>Résultat mensuel × mois</t>
        </is>
      </c>
    </row>
    <row r="38">
      <c r="A38" s="5" t="inlineStr">
        <is>
          <t>Délai de récupération investissement</t>
        </is>
      </c>
      <c r="B38" s="11">
        <f>IF(B35&gt;0,B16/B35,"")</f>
        <v/>
      </c>
      <c r="C38" s="11">
        <f>IF(C35&gt;0,C16/C35,"")</f>
        <v/>
      </c>
      <c r="D38" s="5" t="inlineStr">
        <is>
          <t>mois</t>
        </is>
      </c>
      <c r="E38" s="5" t="inlineStr">
        <is>
          <t>Vide si perte</t>
        </is>
      </c>
      <c r="F38" s="5" t="inlineStr">
        <is>
          <t>Investissement ÷ résultat mensuel</t>
        </is>
      </c>
    </row>
    <row r="39">
      <c r="A39" s="5" t="n"/>
      <c r="B39" s="5" t="n"/>
      <c r="C39" s="5" t="n"/>
      <c r="D39" s="5" t="n"/>
      <c r="E39" s="5" t="n"/>
      <c r="F39" s="5" t="n"/>
    </row>
    <row r="40">
      <c r="A40" s="5" t="n"/>
      <c r="B40" s="5" t="n"/>
      <c r="C40" s="5" t="n"/>
      <c r="D40" s="5" t="n"/>
      <c r="E40" s="5" t="n"/>
      <c r="F40" s="5" t="n"/>
    </row>
    <row r="41">
      <c r="A41" s="8" t="inlineStr">
        <is>
          <t>Seuil de rentabilité et lecture stratégique</t>
        </is>
      </c>
      <c r="B41" s="5" t="n"/>
      <c r="C41" s="5" t="n"/>
      <c r="D41" s="5" t="n"/>
      <c r="E41" s="5" t="n"/>
      <c r="F41" s="5" t="n"/>
    </row>
    <row r="42">
      <c r="A42" s="4" t="inlineStr">
        <is>
          <t>Indicateur</t>
        </is>
      </c>
      <c r="B42" s="4" t="inlineStr">
        <is>
          <t>WhatsApp / répétiteur</t>
        </is>
      </c>
      <c r="C42" s="4" t="inlineStr">
        <is>
          <t>Plateforme web structurée</t>
        </is>
      </c>
      <c r="D42" s="4" t="inlineStr">
        <is>
          <t>Unité</t>
        </is>
      </c>
      <c r="E42" s="4" t="inlineStr">
        <is>
          <t>Lecture</t>
        </is>
      </c>
      <c r="F42" s="4" t="inlineStr">
        <is>
          <t>Note</t>
        </is>
      </c>
    </row>
    <row r="43">
      <c r="A43" s="5" t="inlineStr">
        <is>
          <t>Marge de contribution par élève-mois</t>
        </is>
      </c>
      <c r="B43" s="9">
        <f>B8*B10*(1-B11)-B12-((1-B14)*B13)</f>
        <v/>
      </c>
      <c r="C43" s="9">
        <f>C8*C10*(1-C11)-C12-((1-C14)*C13)</f>
        <v/>
      </c>
      <c r="D43" s="5" t="inlineStr">
        <is>
          <t>FCFA</t>
        </is>
      </c>
      <c r="E43" s="5" t="inlineStr">
        <is>
          <t>Après coûts directement liés à un élève</t>
        </is>
      </c>
      <c r="F43" s="5" t="inlineStr">
        <is>
          <t>Avant RH et coûts fixes</t>
        </is>
      </c>
    </row>
    <row r="44">
      <c r="A44" s="5" t="inlineStr">
        <is>
          <t>Seuil élèves — coûts fixes seuls</t>
        </is>
      </c>
      <c r="B44" s="12">
        <f>IF(B43&gt;0,B15/B43,"")</f>
        <v/>
      </c>
      <c r="C44" s="12">
        <f>IF(C43&gt;0,C15/C43,"")</f>
        <v/>
      </c>
      <c r="D44" s="5" t="inlineStr">
        <is>
          <t>élèves</t>
        </is>
      </c>
      <c r="E44" s="5" t="inlineStr">
        <is>
          <t>Seuil simplifié</t>
        </is>
      </c>
      <c r="F44" s="5" t="inlineStr">
        <is>
          <t>Ne couvre pas RH additionnelle</t>
        </is>
      </c>
    </row>
    <row r="45">
      <c r="A45" s="5" t="inlineStr">
        <is>
          <t>Seuil élèves — avec RH par paliers</t>
        </is>
      </c>
      <c r="B45" s="12">
        <f>IF(B43&gt;0,ROUNDUP((B15+B19)/B43,0),"")</f>
        <v/>
      </c>
      <c r="C45" s="12">
        <f>IF(C43&gt;0,ROUNDUP((C15+C19)/C43,0),"")</f>
        <v/>
      </c>
      <c r="D45" s="5" t="inlineStr">
        <is>
          <t>élèves</t>
        </is>
      </c>
      <c r="E45" s="5" t="inlineStr">
        <is>
          <t>Approximation prudente</t>
        </is>
      </c>
      <c r="F45" s="5" t="inlineStr">
        <is>
          <t>Un modèle exact dépend des paliers de capacité</t>
        </is>
      </c>
    </row>
    <row r="46">
      <c r="A46" s="5" t="inlineStr">
        <is>
          <t>LTV brute estimée</t>
        </is>
      </c>
      <c r="B46" s="9">
        <f>IFERROR((B8*B10*(1-B11)-B12)/(1-B14),0)</f>
        <v/>
      </c>
      <c r="C46" s="9">
        <f>IFERROR((C8*C10*(1-C11)-C12)/(1-C14),0)</f>
        <v/>
      </c>
      <c r="D46" s="5" t="inlineStr">
        <is>
          <t>FCFA</t>
        </is>
      </c>
      <c r="E46" s="5" t="inlineStr">
        <is>
          <t>Valeur client avant fixes/RH</t>
        </is>
      </c>
      <c r="F46" s="5" t="inlineStr">
        <is>
          <t>Hypothèse de rétention stable</t>
        </is>
      </c>
    </row>
    <row r="47">
      <c r="A47" s="5" t="inlineStr">
        <is>
          <t>Ratio LTV / CAC</t>
        </is>
      </c>
      <c r="B47" s="13">
        <f>IFERROR(B46/B13,0)</f>
        <v/>
      </c>
      <c r="C47" s="13">
        <f>IFERROR(C46/C13,0)</f>
        <v/>
      </c>
      <c r="D47" s="5" t="inlineStr">
        <is>
          <t>x</t>
        </is>
      </c>
      <c r="E47" s="5" t="inlineStr">
        <is>
          <t>Repère de viabilité</t>
        </is>
      </c>
      <c r="F47" s="5" t="inlineStr">
        <is>
          <t>&gt;3x souvent recherché ; à interpréter avec prudence</t>
        </is>
      </c>
    </row>
    <row r="48">
      <c r="A48" s="5" t="inlineStr">
        <is>
          <t>Verdict</t>
        </is>
      </c>
      <c r="B48" s="9">
        <f>IF(B35&gt;0,IF(B36&gt;=B20,"Rentable et marge cible atteinte","Rentable mais marge fragile"),"Non rentable : revoir prix, capacité ou coûts")</f>
        <v/>
      </c>
      <c r="C48" s="9">
        <f>IF(C35&gt;0,IF(C36&gt;=C20,"Rentable et marge cible atteinte","Rentable mais marge fragile"),"Non rentable : revoir prix, capacité ou coûts")</f>
        <v/>
      </c>
      <c r="D48" s="5" t="inlineStr">
        <is>
          <t>texte</t>
        </is>
      </c>
      <c r="E48" s="5" t="inlineStr">
        <is>
          <t>Diagnostic automatique</t>
        </is>
      </c>
      <c r="F48" s="5" t="inlineStr">
        <is>
          <t>Basé sur les hypothèses saisies</t>
        </is>
      </c>
    </row>
  </sheetData>
  <autoFilter ref="A6:F20"/>
  <mergeCells count="5">
    <mergeCell ref="A41:F41"/>
    <mergeCell ref="A1:F1"/>
    <mergeCell ref="A23:F23"/>
    <mergeCell ref="A4:F4"/>
    <mergeCell ref="A3:F3"/>
  </mergeCells>
  <conditionalFormatting sqref="B35:C35">
    <cfRule type="cellIs" priority="1" operator="lessThan" dxfId="0">
      <formula>0</formula>
    </cfRule>
  </conditionalFormatting>
  <dataValidations count="4">
    <dataValidation sqref="B10:C10" showDropDown="0" showInputMessage="0" showErrorMessage="0" allowBlank="0" type="decimal" operator="between">
      <formula1>0</formula1>
      <formula2>1</formula2>
    </dataValidation>
    <dataValidation sqref="B11:C11" showDropDown="0" showInputMessage="0" showErrorMessage="0" allowBlank="0" type="decimal" operator="between">
      <formula1>0</formula1>
      <formula2>1</formula2>
    </dataValidation>
    <dataValidation sqref="B14:C14" showDropDown="0" showInputMessage="0" showErrorMessage="0" allowBlank="0" type="decimal" operator="between">
      <formula1>0</formula1>
      <formula2>1</formula2>
    </dataValidation>
    <dataValidation sqref="B20:C20" showDropDown="0" showInputMessage="0" showErrorMessage="0" allowBlank="0" type="decimal" operator="between">
      <formula1>0</formula1>
      <formula2>1</formula2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25" customWidth="1" min="1" max="1"/>
    <col width="110" customWidth="1" min="2" max="2"/>
  </cols>
  <sheetData>
    <row r="1">
      <c r="A1" s="14" t="inlineStr">
        <is>
          <t>Hypothèses, interprétation et limites</t>
        </is>
      </c>
    </row>
    <row r="3">
      <c r="A3" s="15" t="inlineStr">
        <is>
          <t>1. Objet</t>
        </is>
      </c>
      <c r="B3" s="5" t="inlineStr">
        <is>
          <t>Outil de scénarisation mensuelle pour comparer un répétiteur organisé via WhatsApp à une plateforme web structurée. Il ne constitue pas une prévision de marché.</t>
        </is>
      </c>
    </row>
    <row r="4">
      <c r="A4" s="15" t="inlineStr">
        <is>
          <t>2. Prix WhatsApp</t>
        </is>
      </c>
      <c r="B4" s="5" t="inlineStr">
        <is>
          <t>Les valeurs initiales reprennent le repère fourni : forfait mensuel par matière de 20 000 à 35 000 FCFA. Le scénario médian utilise 28 000 FCFA.</t>
        </is>
      </c>
    </row>
    <row r="5">
      <c r="A5" s="15" t="inlineStr">
        <is>
          <t>3. Prix plateforme</t>
        </is>
      </c>
      <c r="B5" s="5" t="inlineStr">
        <is>
          <t>7 000 FCFA par élève-mois est une hypothèse illustrative, à remplacer par le prix observé ou envisagé.</t>
        </is>
      </c>
    </row>
    <row r="6">
      <c r="A6" s="15" t="inlineStr">
        <is>
          <t>4. Mobile Money</t>
        </is>
      </c>
      <c r="B6" s="5" t="inlineStr">
        <is>
          <t>La distinction entre 1 % et 1,8 % est une hypothèse de coût. Vérifiez les grilles opérateurs/agrégateurs et les éventuels frais supportés par le client.</t>
        </is>
      </c>
    </row>
    <row r="7">
      <c r="A7" s="15" t="inlineStr">
        <is>
          <t>5. Paliers RH</t>
        </is>
      </c>
      <c r="B7" s="5" t="inlineStr">
        <is>
          <t>Le calcul arrondit les tuteurs/agents au nombre entier supérieur. Il rend visible la non-linéarité d’un service humain : un élève supplémentaire peut imposer une ressource supplémentaire.</t>
        </is>
      </c>
    </row>
    <row r="8">
      <c r="A8" s="15" t="inlineStr">
        <is>
          <t>6. LTV/CAC</t>
        </is>
      </c>
      <c r="B8" s="5" t="inlineStr">
        <is>
          <t>La LTV est indicative : elle suppose que la rétention reste constante et n’intègre ni impôts ni coûts fixes. Le ratio LTV/CAC doit être complété par une analyse de trésorerie.</t>
        </is>
      </c>
    </row>
    <row r="9">
      <c r="A9" s="15" t="inlineStr">
        <is>
          <t>7. Recommandation</t>
        </is>
      </c>
      <c r="B9" s="5" t="inlineStr">
        <is>
          <t>Pour une plateforme : simulez aussi un modèle hybride B2B2C avec écoles, packs de révision et paiement Mobile Money. Pour WhatsApp : suivez capacité, impayés et concentration sur les classes d’examen.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2026-08-15T08:07:44Z</dcterms:created>
  <dcterms:modified xmlns:dcterms="http://purl.org/dc/terms/" xmlns:xsi="http://www.w3.org/2001/XMLSchema-instance" xsi:type="dcterms:W3CDTF">2026-08-15T08:07:44Z</dcterms:modified>
</cp:coreProperties>
</file>